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<sst xmlns="http://schemas.openxmlformats.org/spreadsheetml/2006/main" count="34" uniqueCount="4">
  <si>
    <t>BAITOLA</t>
  </si>
  <si>
    <t>GATA</t>
  </si>
  <si>
    <t>TOTAL DE</t>
  </si>
  <si>
    <t>PONTOS==&gt;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</si>
</sst>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20"/>
      <name val="Arial"/>
      <family val="2"/>
    </font>
    <font>
      <b/>
      <sz val="14"/>
      <color indexed="12"/>
      <name val="Arial"/>
      <family val="2"/>
    </font>
    <font>
      <sz val="16"/>
      <color indexed="10"/>
      <name val="Arial"/>
      <family val="2"/>
    </font>
    <font>
      <b/>
      <sz val="10"/>
      <color indexed="5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28575</xdr:rowOff>
    </xdr:from>
    <xdr:to>
      <xdr:col>3</xdr:col>
      <xdr:colOff>0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38200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</xdr:row>
      <xdr:rowOff>28575</xdr:rowOff>
    </xdr:from>
    <xdr:to>
      <xdr:col>9</xdr:col>
      <xdr:colOff>809625</xdr:colOff>
      <xdr:row>14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838200"/>
          <a:ext cx="1409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19050</xdr:rowOff>
    </xdr:from>
    <xdr:to>
      <xdr:col>3</xdr:col>
      <xdr:colOff>0</xdr:colOff>
      <xdr:row>23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86025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19050</xdr:rowOff>
    </xdr:from>
    <xdr:to>
      <xdr:col>10</xdr:col>
      <xdr:colOff>0</xdr:colOff>
      <xdr:row>23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2486025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28575</xdr:rowOff>
    </xdr:from>
    <xdr:to>
      <xdr:col>3</xdr:col>
      <xdr:colOff>0</xdr:colOff>
      <xdr:row>34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152900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25</xdr:row>
      <xdr:rowOff>38100</xdr:rowOff>
    </xdr:from>
    <xdr:to>
      <xdr:col>10</xdr:col>
      <xdr:colOff>0</xdr:colOff>
      <xdr:row>34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0" y="4162425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19050</xdr:rowOff>
    </xdr:from>
    <xdr:to>
      <xdr:col>3</xdr:col>
      <xdr:colOff>9525</xdr:colOff>
      <xdr:row>43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5800725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35</xdr:row>
      <xdr:rowOff>19050</xdr:rowOff>
    </xdr:from>
    <xdr:to>
      <xdr:col>10</xdr:col>
      <xdr:colOff>19050</xdr:colOff>
      <xdr:row>43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5800725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45</xdr:row>
      <xdr:rowOff>0</xdr:rowOff>
    </xdr:from>
    <xdr:to>
      <xdr:col>3</xdr:col>
      <xdr:colOff>9525</xdr:colOff>
      <xdr:row>53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439025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45</xdr:row>
      <xdr:rowOff>0</xdr:rowOff>
    </xdr:from>
    <xdr:to>
      <xdr:col>10</xdr:col>
      <xdr:colOff>9525</xdr:colOff>
      <xdr:row>53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7439025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55</xdr:row>
      <xdr:rowOff>28575</xdr:rowOff>
    </xdr:from>
    <xdr:to>
      <xdr:col>3</xdr:col>
      <xdr:colOff>9525</xdr:colOff>
      <xdr:row>64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9124950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55</xdr:row>
      <xdr:rowOff>19050</xdr:rowOff>
    </xdr:from>
    <xdr:to>
      <xdr:col>10</xdr:col>
      <xdr:colOff>0</xdr:colOff>
      <xdr:row>63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95750" y="9115425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65</xdr:row>
      <xdr:rowOff>38100</xdr:rowOff>
    </xdr:from>
    <xdr:to>
      <xdr:col>3</xdr:col>
      <xdr:colOff>9525</xdr:colOff>
      <xdr:row>74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0791825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65</xdr:row>
      <xdr:rowOff>28575</xdr:rowOff>
    </xdr:from>
    <xdr:to>
      <xdr:col>10</xdr:col>
      <xdr:colOff>9525</xdr:colOff>
      <xdr:row>74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05275" y="10782300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28575</xdr:rowOff>
    </xdr:from>
    <xdr:to>
      <xdr:col>3</xdr:col>
      <xdr:colOff>0</xdr:colOff>
      <xdr:row>85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12601575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76</xdr:row>
      <xdr:rowOff>19050</xdr:rowOff>
    </xdr:from>
    <xdr:to>
      <xdr:col>10</xdr:col>
      <xdr:colOff>19050</xdr:colOff>
      <xdr:row>84</xdr:row>
      <xdr:rowOff>152400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14800" y="12592050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12</xdr:col>
      <xdr:colOff>771525</xdr:colOff>
      <xdr:row>4</xdr:row>
      <xdr:rowOff>47625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104775" y="123825"/>
          <a:ext cx="6496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PRESTE ATENÇÃO NOS ROSTOS E MARQUE (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SÓ COM UM "X"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) A SUA ALTERNATIVA. SE FOR "ELE" OU "ELA"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3" max="3" width="12.28125" style="0" customWidth="1"/>
    <col min="4" max="4" width="1.1484375" style="0" customWidth="1"/>
    <col min="5" max="5" width="3.421875" style="0" customWidth="1"/>
    <col min="6" max="6" width="12.00390625" style="0" customWidth="1"/>
    <col min="7" max="7" width="16.8515625" style="0" customWidth="1"/>
    <col min="8" max="8" width="4.8515625" style="0" customWidth="1"/>
    <col min="10" max="10" width="12.28125" style="0" customWidth="1"/>
    <col min="11" max="11" width="1.1484375" style="0" customWidth="1"/>
    <col min="12" max="12" width="3.421875" style="0" customWidth="1"/>
    <col min="13" max="13" width="12.00390625" style="0" customWidth="1"/>
  </cols>
  <sheetData>
    <row r="1" spans="1:5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.7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2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.7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2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3.5" thickBot="1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2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>
        <f>IF(E11="X",1,0)</f>
        <v>0</v>
      </c>
    </row>
    <row r="9" spans="1:52" ht="13.5" thickBot="1">
      <c r="A9" s="1"/>
      <c r="B9" s="1"/>
      <c r="C9" s="1"/>
      <c r="D9" s="1"/>
      <c r="E9" s="15"/>
      <c r="F9" s="4" t="s">
        <v>0</v>
      </c>
      <c r="G9" s="3"/>
      <c r="H9" s="1"/>
      <c r="I9" s="1"/>
      <c r="J9" s="1"/>
      <c r="K9" s="1"/>
      <c r="L9" s="15"/>
      <c r="M9" s="4" t="s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>
        <f>IF(L9="X",1,0)</f>
        <v>0</v>
      </c>
    </row>
    <row r="10" spans="1:52" ht="13.5" thickBot="1">
      <c r="A10" s="1"/>
      <c r="B10" s="1"/>
      <c r="C10" s="1"/>
      <c r="D10" s="1"/>
      <c r="E10" s="2"/>
      <c r="F10" s="3"/>
      <c r="G10" s="3"/>
      <c r="H10" s="1"/>
      <c r="I10" s="1"/>
      <c r="J10" s="1"/>
      <c r="K10" s="1"/>
      <c r="L10" s="2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>
        <f>IF(E21="X",1,0)</f>
        <v>0</v>
      </c>
    </row>
    <row r="11" spans="1:52" ht="13.5" thickBot="1">
      <c r="A11" s="1"/>
      <c r="B11" s="1"/>
      <c r="C11" s="1"/>
      <c r="D11" s="1"/>
      <c r="E11" s="15"/>
      <c r="F11" s="5" t="s">
        <v>1</v>
      </c>
      <c r="G11" s="3"/>
      <c r="H11" s="1"/>
      <c r="I11" s="1"/>
      <c r="J11" s="1"/>
      <c r="K11" s="1"/>
      <c r="L11" s="15"/>
      <c r="M11" s="5" t="s"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>
        <f>IF(L19="X",1,0)</f>
        <v>0</v>
      </c>
    </row>
    <row r="12" spans="1:52" ht="12.75">
      <c r="A12" s="1"/>
      <c r="B12" s="1"/>
      <c r="C12" s="1"/>
      <c r="D12" s="1"/>
      <c r="E12" s="2"/>
      <c r="F12" s="3"/>
      <c r="G12" s="3"/>
      <c r="H12" s="1"/>
      <c r="I12" s="1"/>
      <c r="J12" s="1"/>
      <c r="K12" s="1"/>
      <c r="L12" s="2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>
        <f>IF(E29="X",1,0)</f>
        <v>0</v>
      </c>
    </row>
    <row r="13" spans="1:52" ht="12.75">
      <c r="A13" s="1"/>
      <c r="B13" s="1"/>
      <c r="C13" s="1"/>
      <c r="D13" s="1"/>
      <c r="E13" s="2"/>
      <c r="F13" s="6">
        <f>IF(E9="x","ERRADO, JÁ VI QUE NÃO ENTENDE","")</f>
      </c>
      <c r="G13" s="3"/>
      <c r="H13" s="1"/>
      <c r="I13" s="1"/>
      <c r="J13" s="1"/>
      <c r="K13" s="1"/>
      <c r="L13" s="2"/>
      <c r="M13" s="7">
        <f>IF(L9="x","É ISSO AÍ, É GAY","")</f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>
        <f>IF(L31="X",1,0)</f>
        <v>0</v>
      </c>
    </row>
    <row r="14" spans="1:52" ht="12.75">
      <c r="A14" s="1"/>
      <c r="B14" s="1"/>
      <c r="C14" s="1"/>
      <c r="D14" s="1"/>
      <c r="E14" s="2"/>
      <c r="F14" s="7">
        <f>IF(E11="x","CERTO, É GATA...","")</f>
      </c>
      <c r="G14" s="3"/>
      <c r="H14" s="1"/>
      <c r="I14" s="1"/>
      <c r="J14" s="1"/>
      <c r="K14" s="1"/>
      <c r="L14" s="2"/>
      <c r="M14" s="6">
        <f>IF(L11="x","ERRADO, É BICHA...","")</f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>
        <f>IF(E39="X",1,0)</f>
        <v>0</v>
      </c>
    </row>
    <row r="15" spans="1:52" ht="12.75">
      <c r="A15" s="1"/>
      <c r="B15" s="1"/>
      <c r="C15" s="1"/>
      <c r="D15" s="1"/>
      <c r="E15" s="2"/>
      <c r="F15" s="3"/>
      <c r="G15" s="3"/>
      <c r="H15" s="1"/>
      <c r="I15" s="1"/>
      <c r="J15" s="1"/>
      <c r="K15" s="1"/>
      <c r="L15" s="2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>
        <f>IF(L41="X",1,0)</f>
        <v>0</v>
      </c>
    </row>
    <row r="16" spans="1:52" ht="12.75">
      <c r="A16" s="1"/>
      <c r="B16" s="1"/>
      <c r="C16" s="1"/>
      <c r="D16" s="1"/>
      <c r="E16" s="2"/>
      <c r="F16" s="3"/>
      <c r="G16" s="3"/>
      <c r="H16" s="1"/>
      <c r="I16" s="1"/>
      <c r="J16" s="1"/>
      <c r="K16" s="1"/>
      <c r="L16" s="2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>
        <f>IF(E51="X",1,0)</f>
        <v>0</v>
      </c>
    </row>
    <row r="17" spans="1:52" ht="12.75">
      <c r="A17" s="1"/>
      <c r="B17" s="1"/>
      <c r="C17" s="1"/>
      <c r="D17" s="1"/>
      <c r="E17" s="2"/>
      <c r="F17" s="3"/>
      <c r="G17" s="3"/>
      <c r="H17" s="1"/>
      <c r="I17" s="1"/>
      <c r="J17" s="1"/>
      <c r="K17" s="1"/>
      <c r="L17" s="2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>
        <f>IF(L49="X",1,0)</f>
        <v>0</v>
      </c>
    </row>
    <row r="18" spans="1:52" ht="13.5" thickBot="1">
      <c r="A18" s="1"/>
      <c r="B18" s="1"/>
      <c r="C18" s="1"/>
      <c r="D18" s="1"/>
      <c r="E18" s="2"/>
      <c r="F18" s="3"/>
      <c r="G18" s="3"/>
      <c r="H18" s="1"/>
      <c r="I18" s="1"/>
      <c r="J18" s="1"/>
      <c r="K18" s="1"/>
      <c r="L18" s="2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>
        <f>IF(E59="X",1,0)</f>
        <v>0</v>
      </c>
    </row>
    <row r="19" spans="1:52" ht="13.5" thickBot="1">
      <c r="A19" s="1"/>
      <c r="B19" s="1"/>
      <c r="C19" s="1"/>
      <c r="D19" s="1"/>
      <c r="E19" s="15"/>
      <c r="F19" s="4" t="s">
        <v>0</v>
      </c>
      <c r="G19" s="3"/>
      <c r="H19" s="1"/>
      <c r="I19" s="1"/>
      <c r="J19" s="1"/>
      <c r="K19" s="1"/>
      <c r="L19" s="15"/>
      <c r="M19" s="4" t="s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>
        <f>IF(L61="X",1,0)</f>
        <v>0</v>
      </c>
    </row>
    <row r="20" spans="1:52" ht="13.5" thickBot="1">
      <c r="A20" s="1"/>
      <c r="B20" s="1"/>
      <c r="C20" s="1"/>
      <c r="D20" s="1"/>
      <c r="E20" s="2"/>
      <c r="F20" s="3"/>
      <c r="G20" s="3"/>
      <c r="H20" s="1"/>
      <c r="I20" s="1"/>
      <c r="J20" s="1"/>
      <c r="K20" s="1"/>
      <c r="L20" s="2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>
        <f>IF(E71="X",1,0)</f>
        <v>0</v>
      </c>
    </row>
    <row r="21" spans="1:52" ht="13.5" thickBot="1">
      <c r="A21" s="1"/>
      <c r="B21" s="1"/>
      <c r="C21" s="1"/>
      <c r="D21" s="1"/>
      <c r="E21" s="15"/>
      <c r="F21" s="5" t="s">
        <v>1</v>
      </c>
      <c r="G21" s="3"/>
      <c r="H21" s="1"/>
      <c r="I21" s="1"/>
      <c r="J21" s="1"/>
      <c r="K21" s="1"/>
      <c r="L21" s="15"/>
      <c r="M21" s="5" t="s">
        <v>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>
        <f>IF(L71="X",1,0)</f>
        <v>0</v>
      </c>
    </row>
    <row r="22" spans="1:52" ht="12.75">
      <c r="A22" s="1"/>
      <c r="B22" s="1"/>
      <c r="C22" s="1"/>
      <c r="D22" s="1"/>
      <c r="E22" s="2"/>
      <c r="F22" s="3"/>
      <c r="G22" s="3"/>
      <c r="H22" s="1"/>
      <c r="I22" s="1"/>
      <c r="J22" s="1"/>
      <c r="K22" s="1"/>
      <c r="L22" s="2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>
        <f>IF(E79="X",1,0)</f>
        <v>0</v>
      </c>
    </row>
    <row r="23" spans="1:52" ht="12.75">
      <c r="A23" s="1"/>
      <c r="B23" s="1"/>
      <c r="C23" s="1"/>
      <c r="D23" s="1"/>
      <c r="E23" s="2"/>
      <c r="F23" s="6">
        <f>IF(E19="x","ERRADO, É GATÍSSIMA","")</f>
      </c>
      <c r="G23" s="3"/>
      <c r="H23" s="1"/>
      <c r="I23" s="1"/>
      <c r="J23" s="1"/>
      <c r="K23" s="1"/>
      <c r="L23" s="2"/>
      <c r="M23" s="7">
        <f>IF(L19="x","CERTO, É BOFE","")</f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>
        <f>IF(L79="X",1,0)</f>
        <v>0</v>
      </c>
    </row>
    <row r="24" spans="1:52" ht="12.75">
      <c r="A24" s="1"/>
      <c r="B24" s="1"/>
      <c r="C24" s="1"/>
      <c r="D24" s="1"/>
      <c r="E24" s="2"/>
      <c r="F24" s="7">
        <f>IF(E21="x","CERTO, E QUE GATA...","")</f>
      </c>
      <c r="G24" s="3"/>
      <c r="H24" s="1"/>
      <c r="I24" s="1"/>
      <c r="J24" s="1"/>
      <c r="K24" s="1"/>
      <c r="L24" s="2"/>
      <c r="M24" s="6">
        <f>IF(L21="x","ERRADO, É GAY...","")</f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3">
        <f>SUM(AZ8:AZ23)</f>
        <v>0</v>
      </c>
    </row>
    <row r="25" spans="1:52" ht="12.75">
      <c r="A25" s="1"/>
      <c r="B25" s="1"/>
      <c r="C25" s="1"/>
      <c r="D25" s="1"/>
      <c r="E25" s="2"/>
      <c r="F25" s="3"/>
      <c r="G25" s="3"/>
      <c r="H25" s="1"/>
      <c r="I25" s="1"/>
      <c r="J25" s="1"/>
      <c r="K25" s="1"/>
      <c r="L25" s="2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75">
      <c r="A26" s="1"/>
      <c r="B26" s="1"/>
      <c r="C26" s="1"/>
      <c r="D26" s="1"/>
      <c r="E26" s="2"/>
      <c r="F26" s="3"/>
      <c r="G26" s="3"/>
      <c r="H26" s="1"/>
      <c r="I26" s="1"/>
      <c r="J26" s="1"/>
      <c r="K26" s="1"/>
      <c r="L26" s="2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75">
      <c r="A27" s="1"/>
      <c r="B27" s="1"/>
      <c r="C27" s="1"/>
      <c r="D27" s="1"/>
      <c r="E27" s="2"/>
      <c r="F27" s="3"/>
      <c r="G27" s="3"/>
      <c r="H27" s="1"/>
      <c r="I27" s="1"/>
      <c r="J27" s="1"/>
      <c r="K27" s="1"/>
      <c r="L27" s="2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3.5" thickBot="1">
      <c r="A28" s="1"/>
      <c r="B28" s="1"/>
      <c r="C28" s="1"/>
      <c r="D28" s="1"/>
      <c r="E28" s="2"/>
      <c r="F28" s="3"/>
      <c r="G28" s="3"/>
      <c r="H28" s="1"/>
      <c r="I28" s="1"/>
      <c r="J28" s="1"/>
      <c r="K28" s="1"/>
      <c r="L28" s="2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3.5" thickBot="1">
      <c r="A29" s="1"/>
      <c r="B29" s="1"/>
      <c r="C29" s="1"/>
      <c r="D29" s="1"/>
      <c r="E29" s="15"/>
      <c r="F29" s="4" t="s">
        <v>0</v>
      </c>
      <c r="G29" s="3"/>
      <c r="H29" s="1"/>
      <c r="I29" s="1"/>
      <c r="J29" s="1"/>
      <c r="K29" s="1"/>
      <c r="L29" s="15"/>
      <c r="M29" s="4" t="s"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3.5" thickBot="1">
      <c r="A30" s="1"/>
      <c r="B30" s="1"/>
      <c r="C30" s="1"/>
      <c r="D30" s="1"/>
      <c r="E30" s="2"/>
      <c r="F30" s="3"/>
      <c r="G30" s="3"/>
      <c r="H30" s="1"/>
      <c r="I30" s="1"/>
      <c r="J30" s="1"/>
      <c r="K30" s="1"/>
      <c r="L30" s="2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 thickBot="1">
      <c r="A31" s="1"/>
      <c r="B31" s="1"/>
      <c r="C31" s="1"/>
      <c r="D31" s="1"/>
      <c r="E31" s="15"/>
      <c r="F31" s="5" t="s">
        <v>1</v>
      </c>
      <c r="G31" s="3"/>
      <c r="H31" s="1"/>
      <c r="I31" s="1"/>
      <c r="J31" s="1"/>
      <c r="K31" s="1"/>
      <c r="L31" s="15"/>
      <c r="M31" s="5" t="s">
        <v>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>
      <c r="A32" s="1"/>
      <c r="B32" s="1"/>
      <c r="C32" s="1"/>
      <c r="D32" s="1"/>
      <c r="E32" s="2"/>
      <c r="F32" s="3"/>
      <c r="G32" s="3"/>
      <c r="H32" s="1"/>
      <c r="I32" s="1"/>
      <c r="J32" s="1"/>
      <c r="K32" s="1"/>
      <c r="L32" s="2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>
      <c r="A33" s="1"/>
      <c r="B33" s="1"/>
      <c r="C33" s="1"/>
      <c r="D33" s="1"/>
      <c r="E33" s="2"/>
      <c r="F33" s="7">
        <f>IF(E29="x","CARAMBA, FOI NA MOSCA","")</f>
      </c>
      <c r="G33" s="3"/>
      <c r="H33" s="1"/>
      <c r="I33" s="1"/>
      <c r="J33" s="1"/>
      <c r="K33" s="1"/>
      <c r="L33" s="2"/>
      <c r="M33" s="6">
        <f>IF(L29="x","ERRADO, É MULHER","")</f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1"/>
      <c r="B34" s="1"/>
      <c r="C34" s="1"/>
      <c r="D34" s="1"/>
      <c r="E34" s="2"/>
      <c r="F34" s="6">
        <f>IF(E31="x","ERRADO, MAS QUEM DIZ QUE NÃO","")</f>
      </c>
      <c r="G34" s="3"/>
      <c r="H34" s="1"/>
      <c r="I34" s="1"/>
      <c r="J34" s="1"/>
      <c r="K34" s="1"/>
      <c r="L34" s="2"/>
      <c r="M34" s="7">
        <f>IF(L31="x","TÁ CERTO, É GATA","")</f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1"/>
      <c r="B35" s="1"/>
      <c r="C35" s="1"/>
      <c r="D35" s="1"/>
      <c r="E35" s="2"/>
      <c r="F35" s="6">
        <f>IF(E31="x","É MULHER?","")</f>
      </c>
      <c r="G35" s="3"/>
      <c r="H35" s="1"/>
      <c r="I35" s="1"/>
      <c r="J35" s="1"/>
      <c r="K35" s="1"/>
      <c r="L35" s="2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1"/>
      <c r="B36" s="1"/>
      <c r="C36" s="1"/>
      <c r="D36" s="1"/>
      <c r="E36" s="2"/>
      <c r="F36" s="3"/>
      <c r="G36" s="3"/>
      <c r="H36" s="1"/>
      <c r="I36" s="1"/>
      <c r="J36" s="1"/>
      <c r="K36" s="1"/>
      <c r="L36" s="2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1"/>
      <c r="B37" s="1"/>
      <c r="C37" s="1"/>
      <c r="D37" s="1"/>
      <c r="E37" s="2"/>
      <c r="F37" s="3"/>
      <c r="G37" s="3"/>
      <c r="H37" s="1"/>
      <c r="I37" s="1"/>
      <c r="J37" s="1"/>
      <c r="K37" s="1"/>
      <c r="L37" s="2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 thickBot="1">
      <c r="A38" s="1"/>
      <c r="B38" s="1"/>
      <c r="C38" s="1"/>
      <c r="D38" s="1"/>
      <c r="E38" s="2"/>
      <c r="F38" s="3"/>
      <c r="G38" s="3"/>
      <c r="H38" s="1"/>
      <c r="I38" s="1"/>
      <c r="J38" s="1"/>
      <c r="K38" s="1"/>
      <c r="L38" s="2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thickBot="1">
      <c r="A39" s="1"/>
      <c r="B39" s="1"/>
      <c r="C39" s="1"/>
      <c r="D39" s="1"/>
      <c r="E39" s="15"/>
      <c r="F39" s="4" t="s">
        <v>0</v>
      </c>
      <c r="G39" s="3"/>
      <c r="H39" s="1"/>
      <c r="I39" s="1"/>
      <c r="J39" s="1"/>
      <c r="K39" s="1"/>
      <c r="L39" s="15"/>
      <c r="M39" s="4" t="s"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3.5" thickBot="1">
      <c r="A40" s="1"/>
      <c r="B40" s="1"/>
      <c r="C40" s="1"/>
      <c r="D40" s="1"/>
      <c r="E40" s="2"/>
      <c r="F40" s="3"/>
      <c r="G40" s="3"/>
      <c r="H40" s="1"/>
      <c r="I40" s="1"/>
      <c r="J40" s="1"/>
      <c r="K40" s="1"/>
      <c r="L40" s="2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thickBot="1">
      <c r="A41" s="1"/>
      <c r="B41" s="1"/>
      <c r="C41" s="1"/>
      <c r="D41" s="1"/>
      <c r="E41" s="15"/>
      <c r="F41" s="5" t="s">
        <v>1</v>
      </c>
      <c r="G41" s="3"/>
      <c r="H41" s="1"/>
      <c r="I41" s="1"/>
      <c r="J41" s="1"/>
      <c r="K41" s="1"/>
      <c r="L41" s="15"/>
      <c r="M41" s="5" t="s">
        <v>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1"/>
      <c r="C42" s="1"/>
      <c r="D42" s="1"/>
      <c r="E42" s="2"/>
      <c r="F42" s="3"/>
      <c r="G42" s="3"/>
      <c r="H42" s="1"/>
      <c r="I42" s="1"/>
      <c r="J42" s="1"/>
      <c r="K42" s="1"/>
      <c r="L42" s="2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"/>
      <c r="C43" s="1"/>
      <c r="D43" s="1"/>
      <c r="E43" s="2"/>
      <c r="F43" s="7">
        <f>IF(E39="x","PÔ, ESSE TÁ NA CARA","")</f>
      </c>
      <c r="G43" s="3"/>
      <c r="H43" s="1"/>
      <c r="I43" s="1"/>
      <c r="J43" s="1"/>
      <c r="K43" s="1"/>
      <c r="L43" s="2"/>
      <c r="M43" s="6">
        <f>IF(L39="x","ERRADO, É ELA","")</f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"/>
      <c r="C44" s="1"/>
      <c r="D44" s="1"/>
      <c r="E44" s="2"/>
      <c r="F44" s="6">
        <f>IF(E41="x","O QUÊ É ISSO? TÁ MALUCO?","")</f>
      </c>
      <c r="G44" s="3"/>
      <c r="H44" s="1"/>
      <c r="I44" s="1"/>
      <c r="J44" s="1"/>
      <c r="K44" s="1"/>
      <c r="L44" s="2"/>
      <c r="M44" s="7">
        <f>IF(L41="x","NÃO TEM CARA,","")</f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"/>
      <c r="C45" s="1"/>
      <c r="D45" s="1"/>
      <c r="E45" s="2"/>
      <c r="F45" s="6">
        <f>IF(E41="x","VOCÊ NÃO ENTENDE DE MULHER","")</f>
      </c>
      <c r="G45" s="3"/>
      <c r="H45" s="1"/>
      <c r="I45" s="1"/>
      <c r="J45" s="1"/>
      <c r="K45" s="1"/>
      <c r="L45" s="2"/>
      <c r="M45" s="7">
        <f>IF(L41="x","MAS É MULHER","")</f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"/>
      <c r="C46" s="1"/>
      <c r="D46" s="1"/>
      <c r="E46" s="2"/>
      <c r="F46" s="3"/>
      <c r="G46" s="3"/>
      <c r="H46" s="1"/>
      <c r="I46" s="1"/>
      <c r="J46" s="1"/>
      <c r="K46" s="1"/>
      <c r="L46" s="2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"/>
      <c r="C47" s="1"/>
      <c r="D47" s="1"/>
      <c r="E47" s="2"/>
      <c r="F47" s="3"/>
      <c r="G47" s="3"/>
      <c r="H47" s="1"/>
      <c r="I47" s="1"/>
      <c r="J47" s="1"/>
      <c r="K47" s="1"/>
      <c r="L47" s="2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thickBot="1">
      <c r="A48" s="1"/>
      <c r="B48" s="1"/>
      <c r="C48" s="1"/>
      <c r="D48" s="1"/>
      <c r="E48" s="2"/>
      <c r="F48" s="3"/>
      <c r="G48" s="3"/>
      <c r="H48" s="1"/>
      <c r="I48" s="1"/>
      <c r="J48" s="1"/>
      <c r="K48" s="1"/>
      <c r="L48" s="2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thickBot="1">
      <c r="A49" s="1"/>
      <c r="B49" s="1"/>
      <c r="C49" s="1"/>
      <c r="D49" s="1"/>
      <c r="E49" s="15"/>
      <c r="F49" s="4" t="s">
        <v>0</v>
      </c>
      <c r="G49" s="3"/>
      <c r="H49" s="1"/>
      <c r="I49" s="1"/>
      <c r="J49" s="1"/>
      <c r="K49" s="1"/>
      <c r="L49" s="15"/>
      <c r="M49" s="4" t="s"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thickBot="1">
      <c r="A50" s="1"/>
      <c r="B50" s="1"/>
      <c r="C50" s="1"/>
      <c r="D50" s="1"/>
      <c r="E50" s="2"/>
      <c r="F50" s="3"/>
      <c r="G50" s="3"/>
      <c r="H50" s="1"/>
      <c r="I50" s="1"/>
      <c r="J50" s="1"/>
      <c r="K50" s="1"/>
      <c r="L50" s="2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thickBot="1">
      <c r="A51" s="1"/>
      <c r="B51" s="1"/>
      <c r="C51" s="1"/>
      <c r="D51" s="1"/>
      <c r="E51" s="15"/>
      <c r="F51" s="5" t="s">
        <v>1</v>
      </c>
      <c r="G51" s="3"/>
      <c r="H51" s="1"/>
      <c r="I51" s="1"/>
      <c r="J51" s="1"/>
      <c r="K51" s="1"/>
      <c r="L51" s="15"/>
      <c r="M51" s="5" t="s">
        <v>1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"/>
      <c r="C52" s="1"/>
      <c r="D52" s="1"/>
      <c r="E52" s="2"/>
      <c r="F52" s="3"/>
      <c r="G52" s="3"/>
      <c r="H52" s="1"/>
      <c r="I52" s="1"/>
      <c r="J52" s="1"/>
      <c r="K52" s="1"/>
      <c r="L52" s="2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"/>
      <c r="C53" s="1"/>
      <c r="D53" s="1"/>
      <c r="E53" s="2"/>
      <c r="F53" s="6">
        <f>IF(E49="x","ERRADO, É GATINHA","")</f>
      </c>
      <c r="G53" s="3"/>
      <c r="H53" s="1"/>
      <c r="I53" s="1"/>
      <c r="J53" s="1"/>
      <c r="K53" s="1"/>
      <c r="L53" s="2"/>
      <c r="M53" s="7">
        <f>IF(L49="x","CERTO, FOI FÁCIL","")</f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"/>
      <c r="C54" s="1"/>
      <c r="D54" s="1"/>
      <c r="E54" s="2"/>
      <c r="F54" s="7">
        <f>IF(E51="x","É ISSO AÍ, É MULHER","")</f>
      </c>
      <c r="G54" s="3"/>
      <c r="H54" s="1"/>
      <c r="I54" s="1"/>
      <c r="J54" s="1"/>
      <c r="K54" s="1"/>
      <c r="L54" s="2"/>
      <c r="M54" s="6">
        <f>IF(L51="x","CACETE!JÁ VI QUE","")</f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"/>
      <c r="C55" s="1"/>
      <c r="D55" s="1"/>
      <c r="E55" s="2"/>
      <c r="F55" s="3"/>
      <c r="G55" s="3"/>
      <c r="H55" s="1"/>
      <c r="I55" s="1"/>
      <c r="J55" s="1"/>
      <c r="K55" s="1"/>
      <c r="L55" s="2"/>
      <c r="M55" s="6">
        <f>IF(L51="x","NÃO CONHECE","")</f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"/>
      <c r="C56" s="1"/>
      <c r="D56" s="1"/>
      <c r="E56" s="2"/>
      <c r="F56" s="3"/>
      <c r="G56" s="3"/>
      <c r="H56" s="1"/>
      <c r="I56" s="1"/>
      <c r="J56" s="1"/>
      <c r="K56" s="1"/>
      <c r="L56" s="2"/>
      <c r="M56" s="6">
        <f>IF(L51="x","MULHER","")</f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"/>
      <c r="C57" s="1"/>
      <c r="D57" s="1"/>
      <c r="E57" s="2"/>
      <c r="F57" s="3"/>
      <c r="G57" s="3"/>
      <c r="H57" s="1"/>
      <c r="I57" s="1"/>
      <c r="J57" s="1"/>
      <c r="K57" s="1"/>
      <c r="L57" s="2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thickBot="1">
      <c r="A58" s="1"/>
      <c r="B58" s="1"/>
      <c r="C58" s="1"/>
      <c r="D58" s="1"/>
      <c r="E58" s="2"/>
      <c r="F58" s="3"/>
      <c r="G58" s="3"/>
      <c r="H58" s="1"/>
      <c r="I58" s="1"/>
      <c r="J58" s="1"/>
      <c r="K58" s="1"/>
      <c r="L58" s="2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thickBot="1">
      <c r="A59" s="1"/>
      <c r="B59" s="1"/>
      <c r="C59" s="1"/>
      <c r="D59" s="1"/>
      <c r="E59" s="15"/>
      <c r="F59" s="4" t="s">
        <v>0</v>
      </c>
      <c r="G59" s="3"/>
      <c r="H59" s="1"/>
      <c r="I59" s="1"/>
      <c r="J59" s="1"/>
      <c r="K59" s="1"/>
      <c r="L59" s="15"/>
      <c r="M59" s="4" t="s"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thickBot="1">
      <c r="A60" s="1"/>
      <c r="B60" s="1"/>
      <c r="C60" s="1"/>
      <c r="D60" s="1"/>
      <c r="E60" s="2"/>
      <c r="F60" s="3"/>
      <c r="G60" s="3"/>
      <c r="H60" s="1"/>
      <c r="I60" s="1"/>
      <c r="J60" s="1"/>
      <c r="K60" s="1"/>
      <c r="L60" s="2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thickBot="1">
      <c r="A61" s="1"/>
      <c r="B61" s="1"/>
      <c r="C61" s="1"/>
      <c r="D61" s="1"/>
      <c r="E61" s="15"/>
      <c r="F61" s="5" t="s">
        <v>1</v>
      </c>
      <c r="G61" s="3"/>
      <c r="H61" s="1"/>
      <c r="I61" s="1"/>
      <c r="J61" s="1"/>
      <c r="K61" s="1"/>
      <c r="L61" s="15"/>
      <c r="M61" s="5" t="s">
        <v>1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"/>
      <c r="C62" s="1"/>
      <c r="D62" s="1"/>
      <c r="E62" s="2"/>
      <c r="F62" s="3"/>
      <c r="G62" s="3"/>
      <c r="H62" s="1"/>
      <c r="I62" s="1"/>
      <c r="J62" s="1"/>
      <c r="K62" s="1"/>
      <c r="L62" s="2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"/>
      <c r="C63" s="1"/>
      <c r="D63" s="1"/>
      <c r="E63" s="2"/>
      <c r="F63" s="7">
        <f>IF(E59="x","CERTO, VOCÊ MANJA","")</f>
      </c>
      <c r="G63" s="3"/>
      <c r="H63" s="1"/>
      <c r="I63" s="1"/>
      <c r="J63" s="1"/>
      <c r="K63" s="1"/>
      <c r="L63" s="2"/>
      <c r="M63" s="6">
        <f>IF(L59="x","ERRADO, É ELA","")</f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2"/>
      <c r="F64" s="6">
        <f>IF(E61="x","NÉ NÃO, ATÉ QUE DÁ PRA'","")</f>
      </c>
      <c r="G64" s="3"/>
      <c r="H64" s="1"/>
      <c r="I64" s="1"/>
      <c r="J64" s="1"/>
      <c r="K64" s="1"/>
      <c r="L64" s="2"/>
      <c r="M64" s="7">
        <f>IF(L61="x","CERTO, APESAR ","")</f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2"/>
      <c r="F65" s="6">
        <f>IF(E61="x","CONFUNDIR, FORA A TROXA","")</f>
      </c>
      <c r="G65" s="3"/>
      <c r="H65" s="1"/>
      <c r="I65" s="1"/>
      <c r="J65" s="1"/>
      <c r="K65" s="1"/>
      <c r="L65" s="2"/>
      <c r="M65" s="7">
        <f>IF(L61="x","DA CARA DE GAY","")</f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2"/>
      <c r="F66" s="3"/>
      <c r="G66" s="3"/>
      <c r="H66" s="1"/>
      <c r="I66" s="1"/>
      <c r="J66" s="1"/>
      <c r="K66" s="1"/>
      <c r="L66" s="2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2"/>
      <c r="F67" s="3"/>
      <c r="G67" s="3"/>
      <c r="H67" s="1"/>
      <c r="I67" s="1"/>
      <c r="J67" s="1"/>
      <c r="K67" s="1"/>
      <c r="L67" s="2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thickBot="1">
      <c r="A68" s="1"/>
      <c r="B68" s="1"/>
      <c r="C68" s="1"/>
      <c r="D68" s="1"/>
      <c r="E68" s="2"/>
      <c r="F68" s="3"/>
      <c r="G68" s="3"/>
      <c r="H68" s="1"/>
      <c r="I68" s="1"/>
      <c r="J68" s="1"/>
      <c r="K68" s="1"/>
      <c r="L68" s="2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thickBot="1">
      <c r="A69" s="1"/>
      <c r="B69" s="1"/>
      <c r="C69" s="1"/>
      <c r="D69" s="1"/>
      <c r="E69" s="15"/>
      <c r="F69" s="4" t="s">
        <v>0</v>
      </c>
      <c r="G69" s="3"/>
      <c r="H69" s="1"/>
      <c r="I69" s="1"/>
      <c r="J69" s="1"/>
      <c r="K69" s="1"/>
      <c r="L69" s="15"/>
      <c r="M69" s="4" t="s"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thickBot="1">
      <c r="A70" s="1"/>
      <c r="B70" s="1"/>
      <c r="C70" s="1"/>
      <c r="D70" s="1"/>
      <c r="E70" s="2"/>
      <c r="F70" s="3"/>
      <c r="G70" s="3"/>
      <c r="H70" s="1"/>
      <c r="I70" s="1"/>
      <c r="J70" s="1"/>
      <c r="K70" s="1"/>
      <c r="L70" s="2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thickBot="1">
      <c r="A71" s="1"/>
      <c r="B71" s="1"/>
      <c r="C71" s="1"/>
      <c r="D71" s="1"/>
      <c r="E71" s="15"/>
      <c r="F71" s="5" t="s">
        <v>1</v>
      </c>
      <c r="G71" s="3"/>
      <c r="H71" s="1"/>
      <c r="I71" s="1"/>
      <c r="J71" s="1"/>
      <c r="K71" s="1"/>
      <c r="L71" s="15"/>
      <c r="M71" s="5" t="s">
        <v>1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2"/>
      <c r="F72" s="3"/>
      <c r="G72" s="3">
        <f>IF(F69="x","NÉ NÃO, ATÉ QUE DÁ PRA'","")</f>
      </c>
      <c r="H72" s="1"/>
      <c r="I72" s="1"/>
      <c r="J72" s="1"/>
      <c r="K72" s="1"/>
      <c r="L72" s="2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2"/>
      <c r="F73" s="6">
        <f>IF(E69="x","TÁ LOUCO? VAI DORMIR","")</f>
      </c>
      <c r="G73" s="3"/>
      <c r="H73" s="1"/>
      <c r="I73" s="1"/>
      <c r="J73" s="1"/>
      <c r="K73" s="1"/>
      <c r="L73" s="2"/>
      <c r="M73" s="6">
        <f>IF(L69="x","ERRADO, DESISTE","")</f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2"/>
      <c r="F74" s="7">
        <f>IF(E71="x","TAMBÉM NÉ, TÁ NA CARA","")</f>
      </c>
      <c r="G74" s="3"/>
      <c r="H74" s="1"/>
      <c r="I74" s="1"/>
      <c r="J74" s="1"/>
      <c r="K74" s="1"/>
      <c r="L74" s="2"/>
      <c r="M74" s="7">
        <f>IF(L71="x","CLARO, É ELA","")</f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2"/>
      <c r="F75" s="7">
        <f>IF(E71="x","QUE É MULHER","")</f>
      </c>
      <c r="G75" s="3"/>
      <c r="H75" s="1"/>
      <c r="I75" s="1"/>
      <c r="J75" s="1"/>
      <c r="K75" s="1"/>
      <c r="L75" s="2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2"/>
      <c r="F76" s="3"/>
      <c r="G76" s="3"/>
      <c r="H76" s="1"/>
      <c r="I76" s="1"/>
      <c r="J76" s="1"/>
      <c r="K76" s="1"/>
      <c r="L76" s="2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2"/>
      <c r="F77" s="3"/>
      <c r="G77" s="3"/>
      <c r="H77" s="1"/>
      <c r="I77" s="1"/>
      <c r="J77" s="1"/>
      <c r="K77" s="1"/>
      <c r="L77" s="2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thickBot="1">
      <c r="A78" s="1"/>
      <c r="B78" s="1"/>
      <c r="C78" s="1"/>
      <c r="D78" s="1"/>
      <c r="E78" s="2"/>
      <c r="F78" s="3"/>
      <c r="G78" s="3"/>
      <c r="H78" s="1"/>
      <c r="I78" s="1"/>
      <c r="J78" s="1"/>
      <c r="K78" s="1"/>
      <c r="L78" s="2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thickBot="1">
      <c r="A79" s="1"/>
      <c r="B79" s="1"/>
      <c r="C79" s="1"/>
      <c r="D79" s="1"/>
      <c r="E79" s="15"/>
      <c r="F79" s="4" t="s">
        <v>0</v>
      </c>
      <c r="G79" s="3"/>
      <c r="H79" s="1"/>
      <c r="I79" s="1"/>
      <c r="J79" s="1"/>
      <c r="K79" s="1"/>
      <c r="L79" s="15"/>
      <c r="M79" s="4" t="s"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thickBot="1">
      <c r="A80" s="1"/>
      <c r="B80" s="1"/>
      <c r="C80" s="1"/>
      <c r="D80" s="1"/>
      <c r="E80" s="2"/>
      <c r="F80" s="3"/>
      <c r="G80" s="3"/>
      <c r="H80" s="1"/>
      <c r="I80" s="1"/>
      <c r="J80" s="1"/>
      <c r="K80" s="1"/>
      <c r="L80" s="2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thickBot="1">
      <c r="A81" s="1"/>
      <c r="B81" s="1"/>
      <c r="C81" s="1"/>
      <c r="D81" s="1"/>
      <c r="E81" s="15"/>
      <c r="F81" s="5" t="s">
        <v>1</v>
      </c>
      <c r="G81" s="3"/>
      <c r="H81" s="1"/>
      <c r="I81" s="1"/>
      <c r="J81" s="1"/>
      <c r="K81" s="1"/>
      <c r="L81" s="15"/>
      <c r="M81" s="5" t="s">
        <v>1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2"/>
      <c r="F82" s="3"/>
      <c r="G82" s="3"/>
      <c r="H82" s="1"/>
      <c r="I82" s="1"/>
      <c r="J82" s="1"/>
      <c r="K82" s="1"/>
      <c r="L82" s="2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2"/>
      <c r="F83" s="7">
        <f>IF(E79="x","CERTO, VOCÊ É FERA","")</f>
      </c>
      <c r="G83" s="3"/>
      <c r="H83" s="1"/>
      <c r="I83" s="1"/>
      <c r="J83" s="1"/>
      <c r="K83" s="1"/>
      <c r="L83" s="2"/>
      <c r="M83" s="7">
        <f>IF(L79="x","CERTO, VALEU","")</f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2"/>
      <c r="F84" s="6">
        <f>IF(E81="x","ERRADO, MAS REALMENTE","")</f>
      </c>
      <c r="G84" s="3"/>
      <c r="H84" s="1"/>
      <c r="I84" s="1"/>
      <c r="J84" s="1"/>
      <c r="K84" s="1"/>
      <c r="L84" s="2"/>
      <c r="M84" s="6">
        <f>IF(L81="x","ERRADO, MAS","")</f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2"/>
      <c r="F85" s="6">
        <f>IF(E81="x","ESSA É DIFÍCIL","")</f>
      </c>
      <c r="G85" s="3"/>
      <c r="H85" s="1"/>
      <c r="I85" s="1"/>
      <c r="J85" s="1"/>
      <c r="K85" s="1"/>
      <c r="L85" s="2"/>
      <c r="M85" s="6">
        <f>IF(L81="x","ESSE CONFUNDE","")</f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2"/>
      <c r="F86" s="8" t="s">
        <v>2</v>
      </c>
      <c r="G86" s="1"/>
      <c r="H86" s="1"/>
      <c r="I86" s="1"/>
      <c r="J86" s="1"/>
      <c r="K86" s="1"/>
      <c r="L86" s="2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20.25">
      <c r="A87" s="1"/>
      <c r="B87" s="1"/>
      <c r="C87" s="1"/>
      <c r="D87" s="1"/>
      <c r="E87" s="2"/>
      <c r="F87" s="8" t="s">
        <v>3</v>
      </c>
      <c r="G87" s="9">
        <f>AZ24</f>
        <v>0</v>
      </c>
      <c r="H87" s="1"/>
      <c r="I87" s="1"/>
      <c r="J87" s="1"/>
      <c r="K87" s="1"/>
      <c r="L87" s="2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20.25">
      <c r="A88" s="1"/>
      <c r="B88" s="1"/>
      <c r="C88" s="1"/>
      <c r="D88" s="1"/>
      <c r="E88" s="2"/>
      <c r="F88" s="8"/>
      <c r="G88" s="9"/>
      <c r="H88" s="1"/>
      <c r="I88" s="1"/>
      <c r="J88" s="1"/>
      <c r="K88" s="1"/>
      <c r="L88" s="2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8">
      <c r="A89" s="1"/>
      <c r="B89" s="1"/>
      <c r="C89" s="10" t="str">
        <f>IF(AZ24&lt;12,"VOCÊ É UM SÉRIO CANDIDATO A COMER GATO POR LEBRE!","")</f>
        <v>VOCÊ É UM SÉRIO CANDIDATO A COMER GATO POR LEBRE!</v>
      </c>
      <c r="D89" s="1"/>
      <c r="E89" s="2"/>
      <c r="F89" s="11"/>
      <c r="G89" s="1"/>
      <c r="H89" s="1"/>
      <c r="I89" s="1"/>
      <c r="J89" s="1"/>
      <c r="K89" s="1"/>
      <c r="L89" s="2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8">
      <c r="A90" s="1"/>
      <c r="B90" s="1"/>
      <c r="C90" s="12">
        <f>IF(AZ24=12,"VOCÊ ERROU 4, DEVE SE PREOCUPAR...","")</f>
      </c>
      <c r="D90" s="1"/>
      <c r="E90" s="2"/>
      <c r="F90" s="13"/>
      <c r="G90" s="1"/>
      <c r="H90" s="1"/>
      <c r="I90" s="1"/>
      <c r="J90" s="1"/>
      <c r="K90" s="1"/>
      <c r="L90" s="2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8">
      <c r="A91" s="1"/>
      <c r="B91" s="1"/>
      <c r="C91" s="13">
        <f>IF(AZ24=13,"VOCÊ ERROU 3, DÁ PRO' GASTO...","")</f>
      </c>
      <c r="D91" s="1"/>
      <c r="E91" s="2"/>
      <c r="F91" s="14"/>
      <c r="G91" s="1"/>
      <c r="H91" s="1"/>
      <c r="I91" s="1"/>
      <c r="J91" s="1"/>
      <c r="K91" s="1"/>
      <c r="L91" s="2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8">
      <c r="A92" s="1"/>
      <c r="B92" s="1"/>
      <c r="C92" s="11">
        <f>IF(AZ24=14,"VOCÊ ERROU 2, PODE FICAR TRANQUILO","")</f>
      </c>
      <c r="D92" s="1"/>
      <c r="E92" s="2"/>
      <c r="F92" s="1"/>
      <c r="G92" s="1"/>
      <c r="H92" s="1"/>
      <c r="I92" s="1"/>
      <c r="J92" s="1"/>
      <c r="K92" s="1"/>
      <c r="L92" s="2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8">
      <c r="A93" s="1"/>
      <c r="B93" s="1"/>
      <c r="C93" s="13">
        <f>IF(AZ24=15,"VOCÊ ERROU SÓ 1, CONSIDERE-SE UM EXPERT","")</f>
      </c>
      <c r="D93" s="1"/>
      <c r="E93" s="2"/>
      <c r="F93" s="1"/>
      <c r="G93" s="1"/>
      <c r="H93" s="1"/>
      <c r="I93" s="1"/>
      <c r="J93" s="1"/>
      <c r="K93" s="1"/>
      <c r="L93" s="2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8">
      <c r="A94" s="1"/>
      <c r="B94" s="1"/>
      <c r="C94" s="14">
        <f>IF(AZ24=16,"PARABENS, ISSO É QUE É ENTENDER DE MULHERES!","")</f>
      </c>
      <c r="D94" s="1"/>
      <c r="E94" s="2"/>
      <c r="F94" s="1"/>
      <c r="G94" s="1"/>
      <c r="H94" s="1"/>
      <c r="I94" s="1"/>
      <c r="J94" s="1"/>
      <c r="K94" s="1"/>
      <c r="L94" s="2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2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2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2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2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2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</sheetData>
  <sheetProtection password="C9F1" sheet="1" objects="1" scenarios="1"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Idiomas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J. Ferreira</dc:creator>
  <cp:keywords/>
  <dc:description/>
  <cp:lastModifiedBy>Marcio J. Ferreira</cp:lastModifiedBy>
  <dcterms:created xsi:type="dcterms:W3CDTF">2002-07-22T20:12:42Z</dcterms:created>
  <dcterms:modified xsi:type="dcterms:W3CDTF">2002-07-23T03:23:09Z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